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4º" sheetId="1" r:id="rId1"/>
    <sheet name="PONDERACION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mmm</author>
  </authors>
  <commentList>
    <comment ref="E5" authorId="0">
      <text>
        <r>
          <rPr>
            <b/>
            <sz val="8"/>
            <rFont val="Tahoma"/>
            <family val="2"/>
          </rPr>
          <t>INTRODUCE UN CURSO</t>
        </r>
      </text>
    </comment>
    <comment ref="B5" authorId="0">
      <text>
        <r>
          <rPr>
            <sz val="8"/>
            <rFont val="Tahoma"/>
            <family val="2"/>
          </rPr>
          <t xml:space="preserve">INTRODUCE EL NOMBRE DEL ALUMNO
</t>
        </r>
      </text>
    </comment>
  </commentList>
</comments>
</file>

<file path=xl/sharedStrings.xml><?xml version="1.0" encoding="utf-8"?>
<sst xmlns="http://schemas.openxmlformats.org/spreadsheetml/2006/main" count="141" uniqueCount="59">
  <si>
    <t xml:space="preserve">I.E.S VEGA DEL GUADALETE    </t>
  </si>
  <si>
    <t>ALUMNO:</t>
  </si>
  <si>
    <t>CURSO:</t>
  </si>
  <si>
    <t>AREAS/ASIGNATURAS</t>
  </si>
  <si>
    <t>COMPETENCIAS BASICAS</t>
  </si>
  <si>
    <t>VALOR</t>
  </si>
  <si>
    <t>NOTA</t>
  </si>
  <si>
    <t>Ciencias Sociales</t>
  </si>
  <si>
    <t>Inglés</t>
  </si>
  <si>
    <t>1-Comunicación Lingüstica</t>
  </si>
  <si>
    <t>2-Matemática</t>
  </si>
  <si>
    <t>6-Cultural y Artística</t>
  </si>
  <si>
    <t>7-Aprender A Aprender</t>
  </si>
  <si>
    <t>MATERIAS SUSPENSAS</t>
  </si>
  <si>
    <t>GRADO DE ADQUISICION:</t>
  </si>
  <si>
    <t xml:space="preserve">La Barca de la Florida, a </t>
  </si>
  <si>
    <t>FDO.: EL TUTOR</t>
  </si>
  <si>
    <t>Educación Física</t>
  </si>
  <si>
    <t>Educación Ético-Civica</t>
  </si>
  <si>
    <t>Proyecto Integrado</t>
  </si>
  <si>
    <t>Tabla de ponderación de competencias</t>
  </si>
  <si>
    <t>nota</t>
  </si>
  <si>
    <t>ponderación</t>
  </si>
  <si>
    <t>índice</t>
  </si>
  <si>
    <t>valor</t>
  </si>
  <si>
    <t>VALORACIÓN</t>
  </si>
  <si>
    <t>competencias básicas</t>
  </si>
  <si>
    <t>de área</t>
  </si>
  <si>
    <t>FINAL</t>
  </si>
  <si>
    <t xml:space="preserve">COMPETENCIA EN </t>
  </si>
  <si>
    <t>COMUNICACIÓN LINGÜÍSTICA</t>
  </si>
  <si>
    <t>COMPETENCIA MATEMÁTICA</t>
  </si>
  <si>
    <t>COMPETENCIA EN</t>
  </si>
  <si>
    <t xml:space="preserve"> EL CONOCIMIENTO</t>
  </si>
  <si>
    <t xml:space="preserve">Y LA INTERACCIÓN </t>
  </si>
  <si>
    <t>CON EL MUNDO FÍSICO</t>
  </si>
  <si>
    <t xml:space="preserve">TRATAMIENTO </t>
  </si>
  <si>
    <t>DE LA INFORMACION</t>
  </si>
  <si>
    <t>Y COMPETENCIA DIGITAL</t>
  </si>
  <si>
    <t xml:space="preserve">COMPETENCIA SOCIAL </t>
  </si>
  <si>
    <t>Y CIUDADANA</t>
  </si>
  <si>
    <t>COMPETENCIA CULTURAL</t>
  </si>
  <si>
    <t xml:space="preserve"> Y ARTÍSTICA</t>
  </si>
  <si>
    <t xml:space="preserve">COMPETENCIA </t>
  </si>
  <si>
    <t>PARA APRENDER A APRENDER</t>
  </si>
  <si>
    <t>AUTONOMÍA</t>
  </si>
  <si>
    <t xml:space="preserve"> E INICIATIVA PERSONAL</t>
  </si>
  <si>
    <t>Tecnología</t>
  </si>
  <si>
    <t>EPV</t>
  </si>
  <si>
    <t>Lengua</t>
  </si>
  <si>
    <t>Informática</t>
  </si>
  <si>
    <t>Matemáticas A</t>
  </si>
  <si>
    <t>NIVEL 4º DE E.S.O. IC INFORMÁTICA</t>
  </si>
  <si>
    <t>NIVEL 4º DE E.S.O IC INFORMÁTICA</t>
  </si>
  <si>
    <t>COMPETENCIAS BÁSICAS (se consideran adquiridas a partir de valor superior o igual a 5)</t>
  </si>
  <si>
    <t>3-C.I.M.F.</t>
  </si>
  <si>
    <t>4-T.I.C.</t>
  </si>
  <si>
    <t>5-Social y ciudadana</t>
  </si>
  <si>
    <t>8-Autonomía E Iniciativa 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</si>
</sst>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rebuchet MS"/>
      <family val="2"/>
    </font>
    <font>
      <b/>
      <sz val="8"/>
      <color indexed="37"/>
      <name val="Arial"/>
      <family val="2"/>
    </font>
    <font>
      <sz val="8"/>
      <name val="Trebuchet MS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sz val="10"/>
      <color theme="5" tint="-0.24997000396251678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thin">
        <color theme="5"/>
      </top>
      <bottom style="thin">
        <color theme="5"/>
      </bottom>
    </border>
    <border>
      <left/>
      <right/>
      <top/>
      <bottom style="thin">
        <color theme="5"/>
      </bottom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5" fontId="8" fillId="36" borderId="13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/>
    </xf>
    <xf numFmtId="0" fontId="7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5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5" fillId="33" borderId="16" xfId="0" applyNumberFormat="1" applyFont="1" applyFill="1" applyBorder="1" applyAlignment="1">
      <alignment horizontal="center"/>
    </xf>
    <xf numFmtId="0" fontId="7" fillId="37" borderId="14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9" fillId="37" borderId="14" xfId="0" applyFont="1" applyFill="1" applyBorder="1" applyAlignment="1">
      <alignment/>
    </xf>
    <xf numFmtId="165" fontId="5" fillId="37" borderId="16" xfId="0" applyNumberFormat="1" applyFont="1" applyFill="1" applyBorder="1" applyAlignment="1">
      <alignment horizontal="center"/>
    </xf>
    <xf numFmtId="0" fontId="7" fillId="38" borderId="14" xfId="0" applyFont="1" applyFill="1" applyBorder="1" applyAlignment="1">
      <alignment/>
    </xf>
    <xf numFmtId="0" fontId="6" fillId="38" borderId="15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165" fontId="5" fillId="38" borderId="16" xfId="0" applyNumberFormat="1" applyFont="1" applyFill="1" applyBorder="1" applyAlignment="1">
      <alignment horizontal="center"/>
    </xf>
    <xf numFmtId="0" fontId="7" fillId="39" borderId="14" xfId="0" applyFont="1" applyFill="1" applyBorder="1" applyAlignment="1">
      <alignment/>
    </xf>
    <xf numFmtId="0" fontId="6" fillId="39" borderId="15" xfId="0" applyFont="1" applyFill="1" applyBorder="1" applyAlignment="1">
      <alignment/>
    </xf>
    <xf numFmtId="0" fontId="6" fillId="39" borderId="12" xfId="0" applyFont="1" applyFill="1" applyBorder="1" applyAlignment="1">
      <alignment horizontal="center"/>
    </xf>
    <xf numFmtId="0" fontId="5" fillId="39" borderId="14" xfId="0" applyFont="1" applyFill="1" applyBorder="1" applyAlignment="1">
      <alignment/>
    </xf>
    <xf numFmtId="0" fontId="9" fillId="39" borderId="14" xfId="0" applyFont="1" applyFill="1" applyBorder="1" applyAlignment="1">
      <alignment/>
    </xf>
    <xf numFmtId="165" fontId="5" fillId="39" borderId="16" xfId="0" applyNumberFormat="1" applyFont="1" applyFill="1" applyBorder="1" applyAlignment="1">
      <alignment horizontal="center"/>
    </xf>
    <xf numFmtId="0" fontId="7" fillId="40" borderId="14" xfId="0" applyFont="1" applyFill="1" applyBorder="1" applyAlignment="1">
      <alignment/>
    </xf>
    <xf numFmtId="0" fontId="6" fillId="40" borderId="15" xfId="0" applyFont="1" applyFill="1" applyBorder="1" applyAlignment="1">
      <alignment/>
    </xf>
    <xf numFmtId="0" fontId="6" fillId="40" borderId="12" xfId="0" applyFont="1" applyFill="1" applyBorder="1" applyAlignment="1">
      <alignment horizontal="center"/>
    </xf>
    <xf numFmtId="0" fontId="9" fillId="40" borderId="14" xfId="0" applyFont="1" applyFill="1" applyBorder="1" applyAlignment="1">
      <alignment/>
    </xf>
    <xf numFmtId="165" fontId="5" fillId="41" borderId="16" xfId="0" applyNumberFormat="1" applyFont="1" applyFill="1" applyBorder="1" applyAlignment="1">
      <alignment horizontal="center"/>
    </xf>
    <xf numFmtId="0" fontId="7" fillId="42" borderId="14" xfId="0" applyFont="1" applyFill="1" applyBorder="1" applyAlignment="1">
      <alignment/>
    </xf>
    <xf numFmtId="0" fontId="6" fillId="42" borderId="15" xfId="0" applyFont="1" applyFill="1" applyBorder="1" applyAlignment="1">
      <alignment/>
    </xf>
    <xf numFmtId="0" fontId="6" fillId="42" borderId="12" xfId="0" applyFont="1" applyFill="1" applyBorder="1" applyAlignment="1">
      <alignment horizontal="center"/>
    </xf>
    <xf numFmtId="0" fontId="9" fillId="42" borderId="14" xfId="0" applyFont="1" applyFill="1" applyBorder="1" applyAlignment="1">
      <alignment/>
    </xf>
    <xf numFmtId="165" fontId="5" fillId="42" borderId="16" xfId="0" applyNumberFormat="1" applyFont="1" applyFill="1" applyBorder="1" applyAlignment="1">
      <alignment horizontal="center"/>
    </xf>
    <xf numFmtId="0" fontId="7" fillId="43" borderId="14" xfId="0" applyFont="1" applyFill="1" applyBorder="1" applyAlignment="1">
      <alignment/>
    </xf>
    <xf numFmtId="0" fontId="6" fillId="43" borderId="15" xfId="0" applyFont="1" applyFill="1" applyBorder="1" applyAlignment="1">
      <alignment/>
    </xf>
    <xf numFmtId="0" fontId="6" fillId="43" borderId="12" xfId="0" applyFont="1" applyFill="1" applyBorder="1" applyAlignment="1">
      <alignment horizontal="center"/>
    </xf>
    <xf numFmtId="165" fontId="5" fillId="43" borderId="16" xfId="0" applyNumberFormat="1" applyFont="1" applyFill="1" applyBorder="1" applyAlignment="1">
      <alignment horizontal="center"/>
    </xf>
    <xf numFmtId="0" fontId="5" fillId="44" borderId="14" xfId="0" applyFont="1" applyFill="1" applyBorder="1" applyAlignment="1">
      <alignment/>
    </xf>
    <xf numFmtId="0" fontId="6" fillId="44" borderId="15" xfId="0" applyFont="1" applyFill="1" applyBorder="1" applyAlignment="1">
      <alignment/>
    </xf>
    <xf numFmtId="0" fontId="6" fillId="44" borderId="12" xfId="0" applyFont="1" applyFill="1" applyBorder="1" applyAlignment="1">
      <alignment horizontal="center"/>
    </xf>
    <xf numFmtId="0" fontId="6" fillId="44" borderId="14" xfId="0" applyFont="1" applyFill="1" applyBorder="1" applyAlignment="1">
      <alignment/>
    </xf>
    <xf numFmtId="0" fontId="6" fillId="44" borderId="17" xfId="0" applyFont="1" applyFill="1" applyBorder="1" applyAlignment="1">
      <alignment/>
    </xf>
    <xf numFmtId="0" fontId="6" fillId="44" borderId="18" xfId="0" applyFont="1" applyFill="1" applyBorder="1" applyAlignment="1">
      <alignment/>
    </xf>
    <xf numFmtId="0" fontId="6" fillId="44" borderId="19" xfId="0" applyFont="1" applyFill="1" applyBorder="1" applyAlignment="1">
      <alignment horizontal="center"/>
    </xf>
    <xf numFmtId="165" fontId="5" fillId="44" borderId="16" xfId="0" applyNumberFormat="1" applyFont="1" applyFill="1" applyBorder="1" applyAlignment="1">
      <alignment horizontal="center"/>
    </xf>
    <xf numFmtId="0" fontId="7" fillId="38" borderId="0" xfId="0" applyFont="1" applyFill="1" applyBorder="1" applyAlignment="1">
      <alignment/>
    </xf>
    <xf numFmtId="0" fontId="44" fillId="11" borderId="2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NumberFormat="1" applyFont="1" applyAlignment="1">
      <alignment horizontal="left"/>
    </xf>
    <xf numFmtId="0" fontId="43" fillId="0" borderId="0" xfId="0" applyFont="1" applyAlignment="1" applyProtection="1">
      <alignment/>
      <protection hidden="1"/>
    </xf>
    <xf numFmtId="0" fontId="44" fillId="11" borderId="2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/>
      <protection hidden="1" locked="0"/>
    </xf>
    <xf numFmtId="0" fontId="44" fillId="11" borderId="20" xfId="0" applyFont="1" applyFill="1" applyBorder="1" applyAlignment="1" applyProtection="1">
      <alignment/>
      <protection hidden="1"/>
    </xf>
    <xf numFmtId="0" fontId="44" fillId="11" borderId="20" xfId="0" applyFont="1" applyFill="1" applyBorder="1" applyAlignment="1" applyProtection="1">
      <alignment/>
      <protection hidden="1"/>
    </xf>
    <xf numFmtId="0" fontId="45" fillId="45" borderId="0" xfId="0" applyFont="1" applyFill="1" applyAlignment="1" applyProtection="1">
      <alignment horizontal="left"/>
      <protection hidden="1"/>
    </xf>
    <xf numFmtId="0" fontId="45" fillId="45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 locked="0"/>
    </xf>
    <xf numFmtId="0" fontId="44" fillId="0" borderId="0" xfId="0" applyFont="1" applyAlignment="1" applyProtection="1">
      <alignment/>
      <protection hidden="1"/>
    </xf>
    <xf numFmtId="165" fontId="44" fillId="0" borderId="0" xfId="0" applyNumberFormat="1" applyFont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4" fillId="45" borderId="0" xfId="0" applyFont="1" applyFill="1" applyAlignment="1" applyProtection="1">
      <alignment/>
      <protection hidden="1"/>
    </xf>
    <xf numFmtId="0" fontId="44" fillId="45" borderId="0" xfId="0" applyFont="1" applyFill="1" applyAlignment="1" applyProtection="1">
      <alignment/>
      <protection hidden="1" locked="0"/>
    </xf>
    <xf numFmtId="0" fontId="44" fillId="45" borderId="0" xfId="0" applyFont="1" applyFill="1" applyAlignment="1" applyProtection="1">
      <alignment/>
      <protection hidden="1"/>
    </xf>
    <xf numFmtId="0" fontId="44" fillId="45" borderId="0" xfId="0" applyFont="1" applyFill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45" fillId="0" borderId="0" xfId="0" applyFont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44" fillId="45" borderId="21" xfId="0" applyFont="1" applyFill="1" applyBorder="1" applyAlignment="1" applyProtection="1">
      <alignment/>
      <protection hidden="1"/>
    </xf>
    <xf numFmtId="0" fontId="44" fillId="45" borderId="21" xfId="0" applyFont="1" applyFill="1" applyBorder="1" applyAlignment="1" applyProtection="1">
      <alignment/>
      <protection hidden="1" locked="0"/>
    </xf>
    <xf numFmtId="0" fontId="45" fillId="45" borderId="21" xfId="0" applyFont="1" applyFill="1" applyBorder="1" applyAlignment="1" applyProtection="1">
      <alignment/>
      <protection hidden="1"/>
    </xf>
    <xf numFmtId="1" fontId="44" fillId="45" borderId="21" xfId="0" applyNumberFormat="1" applyFont="1" applyFill="1" applyBorder="1" applyAlignment="1" applyProtection="1">
      <alignment/>
      <protection hidden="1"/>
    </xf>
    <xf numFmtId="0" fontId="44" fillId="0" borderId="0" xfId="0" applyFont="1" applyAlignment="1" applyProtection="1">
      <alignment horizontal="left"/>
      <protection hidden="1" locked="0"/>
    </xf>
    <xf numFmtId="0" fontId="44" fillId="0" borderId="0" xfId="0" applyNumberFormat="1" applyFont="1" applyAlignment="1">
      <alignment horizontal="left"/>
    </xf>
    <xf numFmtId="0" fontId="9" fillId="0" borderId="22" xfId="0" applyFont="1" applyBorder="1" applyAlignment="1">
      <alignment/>
    </xf>
    <xf numFmtId="0" fontId="6" fillId="0" borderId="2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3">
      <selection activeCell="G14" sqref="G14"/>
    </sheetView>
  </sheetViews>
  <sheetFormatPr defaultColWidth="11.421875" defaultRowHeight="15"/>
  <cols>
    <col min="1" max="1" width="29.140625" style="58" customWidth="1"/>
    <col min="2" max="2" width="11.421875" style="58" customWidth="1"/>
    <col min="3" max="3" width="26.57421875" style="58" bestFit="1" customWidth="1"/>
    <col min="4" max="4" width="11.421875" style="58" customWidth="1"/>
    <col min="5" max="16384" width="11.421875" style="58" customWidth="1"/>
  </cols>
  <sheetData>
    <row r="1" spans="1:5" s="56" customFormat="1" ht="15">
      <c r="A1" s="57" t="s">
        <v>0</v>
      </c>
      <c r="B1" s="58"/>
      <c r="E1" s="59"/>
    </row>
    <row r="2" ht="15">
      <c r="E2" s="59"/>
    </row>
    <row r="3" spans="1:5" s="56" customFormat="1" ht="15">
      <c r="A3" s="57" t="s">
        <v>53</v>
      </c>
      <c r="E3" s="59"/>
    </row>
    <row r="4" ht="15"/>
    <row r="5" spans="1:5" ht="15">
      <c r="A5" s="60" t="s">
        <v>1</v>
      </c>
      <c r="B5" s="81"/>
      <c r="C5" s="81"/>
      <c r="D5" s="57" t="s">
        <v>2</v>
      </c>
      <c r="E5" s="61"/>
    </row>
    <row r="8" spans="1:5" s="56" customFormat="1" ht="15">
      <c r="A8" s="57" t="s">
        <v>3</v>
      </c>
      <c r="B8" s="62" t="s">
        <v>6</v>
      </c>
      <c r="C8" s="63" t="s">
        <v>4</v>
      </c>
      <c r="D8" s="62" t="s">
        <v>5</v>
      </c>
      <c r="E8" s="59"/>
    </row>
    <row r="9" spans="1:4" ht="15">
      <c r="A9" s="64"/>
      <c r="B9" s="65"/>
      <c r="C9" s="65"/>
      <c r="D9" s="65"/>
    </row>
    <row r="10" spans="1:5" ht="15">
      <c r="A10" s="60" t="s">
        <v>7</v>
      </c>
      <c r="B10" s="66">
        <v>5</v>
      </c>
      <c r="C10" s="67" t="s">
        <v>9</v>
      </c>
      <c r="D10" s="68">
        <f>PONDERACION!H17</f>
        <v>4.680000000000001</v>
      </c>
      <c r="E10" s="69" t="str">
        <f>IF(D10&lt;3,"POCO",IF(AND(D10&gt;=3,D10&lt;5),"REGULAR",IF(AND(D10&gt;=5,D10&lt;7),"ADECUADO",IF(AND(D10&gt;=7,D10&lt;9),"BUENO",IF(AND(D10&gt;=9,D10&lt;=10),"EXCELENTE"," ")))))</f>
        <v>REGULAR</v>
      </c>
    </row>
    <row r="11" spans="1:5" ht="15">
      <c r="A11" s="70" t="s">
        <v>17</v>
      </c>
      <c r="B11" s="71">
        <v>6</v>
      </c>
      <c r="C11" s="72" t="s">
        <v>10</v>
      </c>
      <c r="D11" s="68">
        <f>PONDERACION!H28</f>
        <v>6.25</v>
      </c>
      <c r="E11" s="69" t="str">
        <f aca="true" t="shared" si="0" ref="E11:E17">IF(D11&lt;3,"POCO",IF(AND(D11&gt;=3,D11&lt;5),"REGULAR",IF(AND(D11&gt;=5,D11&lt;7),"ADECUADO",IF(AND(D11&gt;=7,D11&lt;9),"BUENO",IF(AND(D11&gt;=9,D11&lt;=10),"EXCELENTE"," ")))))</f>
        <v>ADECUADO</v>
      </c>
    </row>
    <row r="12" spans="1:5" ht="15">
      <c r="A12" s="67" t="s">
        <v>48</v>
      </c>
      <c r="B12" s="66">
        <v>7</v>
      </c>
      <c r="C12" s="67" t="s">
        <v>55</v>
      </c>
      <c r="D12" s="68">
        <f>PONDERACION!H39</f>
        <v>5.5</v>
      </c>
      <c r="E12" s="69" t="str">
        <f t="shared" si="0"/>
        <v>ADECUADO</v>
      </c>
    </row>
    <row r="13" spans="1:5" ht="15">
      <c r="A13" s="72" t="s">
        <v>47</v>
      </c>
      <c r="B13" s="71">
        <v>3</v>
      </c>
      <c r="C13" s="72" t="s">
        <v>56</v>
      </c>
      <c r="D13" s="68">
        <f>PONDERACION!H50</f>
        <v>5.5</v>
      </c>
      <c r="E13" s="69" t="str">
        <f t="shared" si="0"/>
        <v>ADECUADO</v>
      </c>
    </row>
    <row r="14" spans="1:5" ht="15">
      <c r="A14" s="67" t="s">
        <v>49</v>
      </c>
      <c r="B14" s="66">
        <v>4</v>
      </c>
      <c r="C14" s="67" t="s">
        <v>57</v>
      </c>
      <c r="D14" s="68">
        <f>PONDERACION!H61</f>
        <v>5.449999999999999</v>
      </c>
      <c r="E14" s="69" t="str">
        <f t="shared" si="0"/>
        <v>ADECUADO</v>
      </c>
    </row>
    <row r="15" spans="1:5" ht="15">
      <c r="A15" s="73" t="s">
        <v>8</v>
      </c>
      <c r="B15" s="71">
        <v>5</v>
      </c>
      <c r="C15" s="72" t="s">
        <v>11</v>
      </c>
      <c r="D15" s="68">
        <f>PONDERACION!H72</f>
        <v>5.800000000000002</v>
      </c>
      <c r="E15" s="69" t="str">
        <f t="shared" si="0"/>
        <v>ADECUADO</v>
      </c>
    </row>
    <row r="16" spans="1:5" ht="15">
      <c r="A16" s="67" t="s">
        <v>50</v>
      </c>
      <c r="B16" s="66">
        <v>5</v>
      </c>
      <c r="C16" s="67" t="s">
        <v>12</v>
      </c>
      <c r="D16" s="68">
        <f>PONDERACION!H83</f>
        <v>5.444444444444445</v>
      </c>
      <c r="E16" s="69" t="str">
        <f t="shared" si="0"/>
        <v>ADECUADO</v>
      </c>
    </row>
    <row r="17" spans="1:5" ht="15">
      <c r="A17" s="73" t="s">
        <v>51</v>
      </c>
      <c r="B17" s="71">
        <v>7</v>
      </c>
      <c r="C17" s="72" t="s">
        <v>58</v>
      </c>
      <c r="D17" s="68">
        <f>PONDERACION!H94</f>
        <v>5.6000000000000005</v>
      </c>
      <c r="E17" s="69" t="str">
        <f t="shared" si="0"/>
        <v>ADECUADO</v>
      </c>
    </row>
    <row r="18" spans="1:4" ht="15">
      <c r="A18" s="74" t="s">
        <v>18</v>
      </c>
      <c r="B18" s="66">
        <v>6</v>
      </c>
      <c r="C18" s="75"/>
      <c r="D18" s="76"/>
    </row>
    <row r="19" spans="1:4" ht="15">
      <c r="A19" s="77" t="s">
        <v>19</v>
      </c>
      <c r="B19" s="78">
        <v>8</v>
      </c>
      <c r="C19" s="79"/>
      <c r="D19" s="80"/>
    </row>
    <row r="20" ht="15">
      <c r="C20" s="67"/>
    </row>
    <row r="23" spans="1:2" ht="15">
      <c r="A23" s="57"/>
      <c r="B23" s="67"/>
    </row>
    <row r="24" spans="1:2" ht="15">
      <c r="A24" s="67" t="s">
        <v>13</v>
      </c>
      <c r="B24" s="67">
        <f>COUNTIF(B10:B19,"&lt;5")</f>
        <v>2</v>
      </c>
    </row>
    <row r="25" ht="15">
      <c r="A25" s="75"/>
    </row>
    <row r="26" ht="15">
      <c r="A26" s="67" t="s">
        <v>54</v>
      </c>
    </row>
    <row r="27" spans="1:3" ht="15">
      <c r="A27" s="75"/>
      <c r="B27" s="67"/>
      <c r="C27" s="67"/>
    </row>
    <row r="28" spans="1:3" ht="15">
      <c r="A28" s="67" t="s">
        <v>14</v>
      </c>
      <c r="B28" s="67"/>
      <c r="C28" s="67"/>
    </row>
    <row r="29" spans="1:3" ht="15">
      <c r="A29" s="67"/>
      <c r="B29" s="67"/>
      <c r="C29" s="67"/>
    </row>
    <row r="30" spans="1:3" ht="15">
      <c r="A30" s="67"/>
      <c r="B30" s="67"/>
      <c r="C30" s="67"/>
    </row>
    <row r="31" spans="1:3" ht="15">
      <c r="A31" s="67"/>
      <c r="B31" s="67" t="s">
        <v>15</v>
      </c>
      <c r="C31" s="67"/>
    </row>
    <row r="32" spans="1:3" ht="15">
      <c r="A32" s="67"/>
      <c r="B32" s="67"/>
      <c r="C32" s="67"/>
    </row>
    <row r="33" spans="1:3" ht="15">
      <c r="A33" s="67"/>
      <c r="B33" s="67"/>
      <c r="C33" s="67" t="s">
        <v>16</v>
      </c>
    </row>
    <row r="34" spans="1:3" ht="15">
      <c r="A34" s="67"/>
      <c r="B34" s="67"/>
      <c r="C34" s="67"/>
    </row>
  </sheetData>
  <sheetProtection password="CA3D" sheet="1" objects="1" scenarios="1"/>
  <mergeCells count="1">
    <mergeCell ref="B5:C5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J8" sqref="J8"/>
    </sheetView>
  </sheetViews>
  <sheetFormatPr defaultColWidth="11.421875" defaultRowHeight="15"/>
  <cols>
    <col min="3" max="3" width="24.7109375" style="0" customWidth="1"/>
  </cols>
  <sheetData>
    <row r="1" spans="1:8" ht="15">
      <c r="A1" s="51" t="s">
        <v>52</v>
      </c>
      <c r="B1" s="51"/>
      <c r="C1" s="53"/>
      <c r="D1" s="53"/>
      <c r="E1" s="53"/>
      <c r="F1" s="53"/>
      <c r="G1" s="53"/>
      <c r="H1" s="53"/>
    </row>
    <row r="2" spans="1:8" ht="15">
      <c r="A2" s="54"/>
      <c r="B2" s="53"/>
      <c r="C2" s="53"/>
      <c r="D2" s="53"/>
      <c r="E2" s="53"/>
      <c r="F2" s="53"/>
      <c r="G2" s="53"/>
      <c r="H2" s="53"/>
    </row>
    <row r="3" spans="1:8" ht="15">
      <c r="A3" s="53"/>
      <c r="B3" s="53" t="s">
        <v>1</v>
      </c>
      <c r="C3" s="82">
        <f>4º!B5</f>
        <v>0</v>
      </c>
      <c r="D3" s="82"/>
      <c r="E3" s="82"/>
      <c r="F3" s="51" t="s">
        <v>2</v>
      </c>
      <c r="G3" s="52">
        <f>4º!E5</f>
        <v>0</v>
      </c>
      <c r="H3" s="53"/>
    </row>
    <row r="4" spans="1:8" ht="15">
      <c r="A4" s="53"/>
      <c r="B4" s="53"/>
      <c r="C4" s="55"/>
      <c r="D4" s="55"/>
      <c r="E4" s="55"/>
      <c r="F4" s="52"/>
      <c r="G4" s="53"/>
      <c r="H4" s="53"/>
    </row>
    <row r="5" spans="1:8" ht="15">
      <c r="A5" s="51"/>
      <c r="B5" s="51"/>
      <c r="C5" s="51" t="s">
        <v>20</v>
      </c>
      <c r="D5" s="51"/>
      <c r="E5" s="51"/>
      <c r="F5" s="51"/>
      <c r="G5" s="51"/>
      <c r="H5" s="51"/>
    </row>
    <row r="6" spans="3:8" ht="15">
      <c r="C6" s="53"/>
      <c r="D6" s="53" t="s">
        <v>21</v>
      </c>
      <c r="E6" s="53" t="s">
        <v>22</v>
      </c>
      <c r="F6" s="53" t="s">
        <v>23</v>
      </c>
      <c r="G6" s="53" t="s">
        <v>24</v>
      </c>
      <c r="H6" s="53" t="s">
        <v>25</v>
      </c>
    </row>
    <row r="7" spans="1:8" ht="15">
      <c r="A7" s="54"/>
      <c r="B7" s="53" t="s">
        <v>26</v>
      </c>
      <c r="C7" s="53"/>
      <c r="D7" s="53" t="s">
        <v>27</v>
      </c>
      <c r="E7" s="53"/>
      <c r="F7" s="53"/>
      <c r="G7" s="53"/>
      <c r="H7" s="53" t="s">
        <v>28</v>
      </c>
    </row>
    <row r="8" spans="1:8" ht="15.75">
      <c r="A8" s="1" t="s">
        <v>29</v>
      </c>
      <c r="B8" s="2"/>
      <c r="C8" s="11" t="s">
        <v>7</v>
      </c>
      <c r="D8" s="3">
        <f>4º!B10</f>
        <v>5</v>
      </c>
      <c r="E8" s="4">
        <v>1</v>
      </c>
      <c r="F8" s="5">
        <f>E8*1/SUM(E$8:E$17)</f>
        <v>0.04</v>
      </c>
      <c r="G8" s="6">
        <f>D8*F8</f>
        <v>0.2</v>
      </c>
      <c r="H8" s="7"/>
    </row>
    <row r="9" spans="1:8" ht="15.75">
      <c r="A9" s="8" t="s">
        <v>30</v>
      </c>
      <c r="B9" s="9"/>
      <c r="C9" s="11" t="s">
        <v>17</v>
      </c>
      <c r="D9" s="3">
        <f>4º!B11</f>
        <v>6</v>
      </c>
      <c r="E9" s="10">
        <v>1</v>
      </c>
      <c r="F9" s="5">
        <f aca="true" t="shared" si="0" ref="F9:F17">E9*1/SUM(E$8:E$17)</f>
        <v>0.04</v>
      </c>
      <c r="G9" s="6">
        <f aca="true" t="shared" si="1" ref="G9:G17">D9*F9</f>
        <v>0.24</v>
      </c>
      <c r="H9" s="7"/>
    </row>
    <row r="10" spans="1:8" ht="15.75">
      <c r="A10" s="11"/>
      <c r="B10" s="9"/>
      <c r="C10" s="11" t="s">
        <v>48</v>
      </c>
      <c r="D10" s="3">
        <f>4º!B12</f>
        <v>7</v>
      </c>
      <c r="E10" s="10">
        <v>0</v>
      </c>
      <c r="F10" s="5">
        <f t="shared" si="0"/>
        <v>0</v>
      </c>
      <c r="G10" s="6">
        <f t="shared" si="1"/>
        <v>0</v>
      </c>
      <c r="H10" s="7"/>
    </row>
    <row r="11" spans="1:8" ht="15.75">
      <c r="A11" s="11"/>
      <c r="B11" s="9"/>
      <c r="C11" s="11" t="s">
        <v>47</v>
      </c>
      <c r="D11" s="3">
        <f>4º!B13</f>
        <v>3</v>
      </c>
      <c r="E11" s="10">
        <v>1</v>
      </c>
      <c r="F11" s="5">
        <f t="shared" si="0"/>
        <v>0.04</v>
      </c>
      <c r="G11" s="6">
        <f t="shared" si="1"/>
        <v>0.12</v>
      </c>
      <c r="H11" s="7"/>
    </row>
    <row r="12" spans="1:8" ht="15.75">
      <c r="A12" s="11"/>
      <c r="B12" s="9"/>
      <c r="C12" s="11" t="s">
        <v>49</v>
      </c>
      <c r="D12" s="3">
        <f>4º!B14</f>
        <v>4</v>
      </c>
      <c r="E12" s="10">
        <v>13</v>
      </c>
      <c r="F12" s="5">
        <f t="shared" si="0"/>
        <v>0.52</v>
      </c>
      <c r="G12" s="6">
        <f t="shared" si="1"/>
        <v>2.08</v>
      </c>
      <c r="H12" s="7"/>
    </row>
    <row r="13" spans="1:8" ht="15.75">
      <c r="A13" s="11"/>
      <c r="B13" s="9"/>
      <c r="C13" s="11" t="s">
        <v>8</v>
      </c>
      <c r="D13" s="3">
        <f>4º!B15</f>
        <v>5</v>
      </c>
      <c r="E13" s="10">
        <v>5</v>
      </c>
      <c r="F13" s="5">
        <f t="shared" si="0"/>
        <v>0.2</v>
      </c>
      <c r="G13" s="6">
        <f t="shared" si="1"/>
        <v>1</v>
      </c>
      <c r="H13" s="7"/>
    </row>
    <row r="14" spans="1:8" ht="15.75">
      <c r="A14" s="11"/>
      <c r="B14" s="9"/>
      <c r="C14" s="11" t="s">
        <v>50</v>
      </c>
      <c r="D14" s="3">
        <f>4º!B16</f>
        <v>5</v>
      </c>
      <c r="E14" s="10">
        <v>1</v>
      </c>
      <c r="F14" s="5">
        <f t="shared" si="0"/>
        <v>0.04</v>
      </c>
      <c r="G14" s="6">
        <f t="shared" si="1"/>
        <v>0.2</v>
      </c>
      <c r="H14" s="7"/>
    </row>
    <row r="15" spans="1:8" ht="15.75">
      <c r="A15" s="11"/>
      <c r="B15" s="9"/>
      <c r="C15" s="11" t="s">
        <v>51</v>
      </c>
      <c r="D15" s="3">
        <f>4º!B17</f>
        <v>7</v>
      </c>
      <c r="E15" s="10">
        <v>1</v>
      </c>
      <c r="F15" s="5">
        <f t="shared" si="0"/>
        <v>0.04</v>
      </c>
      <c r="G15" s="6">
        <f t="shared" si="1"/>
        <v>0.28</v>
      </c>
      <c r="H15" s="7"/>
    </row>
    <row r="16" spans="1:8" ht="15.75">
      <c r="A16" s="11"/>
      <c r="B16" s="9"/>
      <c r="C16" s="11" t="s">
        <v>18</v>
      </c>
      <c r="D16" s="3">
        <f>4º!B18</f>
        <v>6</v>
      </c>
      <c r="E16" s="10">
        <v>1</v>
      </c>
      <c r="F16" s="5">
        <f t="shared" si="0"/>
        <v>0.04</v>
      </c>
      <c r="G16" s="6">
        <f t="shared" si="1"/>
        <v>0.24</v>
      </c>
      <c r="H16" s="7"/>
    </row>
    <row r="17" spans="1:8" ht="15.75">
      <c r="A17" s="11"/>
      <c r="B17" s="9"/>
      <c r="C17" s="11" t="s">
        <v>19</v>
      </c>
      <c r="D17" s="3">
        <f>4º!B19</f>
        <v>8</v>
      </c>
      <c r="E17" s="10">
        <v>1</v>
      </c>
      <c r="F17" s="5">
        <f t="shared" si="0"/>
        <v>0.04</v>
      </c>
      <c r="G17" s="6">
        <f t="shared" si="1"/>
        <v>0.32</v>
      </c>
      <c r="H17" s="12">
        <f>SUM(G8:G17)</f>
        <v>4.680000000000001</v>
      </c>
    </row>
    <row r="18" spans="1:8" ht="15.75">
      <c r="A18" s="83"/>
      <c r="B18" s="83"/>
      <c r="C18" s="83"/>
      <c r="D18" s="83"/>
      <c r="E18" s="83"/>
      <c r="F18" s="83"/>
      <c r="G18" s="83"/>
      <c r="H18" s="7"/>
    </row>
    <row r="19" spans="1:8" ht="15.75">
      <c r="A19" s="13" t="s">
        <v>31</v>
      </c>
      <c r="B19" s="14"/>
      <c r="C19" s="14" t="s">
        <v>7</v>
      </c>
      <c r="D19" s="3">
        <f>4º!B10</f>
        <v>5</v>
      </c>
      <c r="E19" s="15">
        <v>1</v>
      </c>
      <c r="F19" s="5">
        <f>E19*1/SUM(E$19:E$28)</f>
        <v>0.0625</v>
      </c>
      <c r="G19" s="6">
        <f>D19*F19</f>
        <v>0.3125</v>
      </c>
      <c r="H19" s="7"/>
    </row>
    <row r="20" spans="1:8" ht="15.75">
      <c r="A20" s="16"/>
      <c r="B20" s="14"/>
      <c r="C20" s="14" t="s">
        <v>17</v>
      </c>
      <c r="D20" s="3">
        <f>4º!B11</f>
        <v>6</v>
      </c>
      <c r="E20" s="15">
        <v>0</v>
      </c>
      <c r="F20" s="5">
        <f aca="true" t="shared" si="2" ref="F20:F28">E20*1/SUM(E$19:E$28)</f>
        <v>0</v>
      </c>
      <c r="G20" s="6">
        <f aca="true" t="shared" si="3" ref="G20:G28">D20*F20</f>
        <v>0</v>
      </c>
      <c r="H20" s="7"/>
    </row>
    <row r="21" spans="1:8" ht="15.75">
      <c r="A21" s="16"/>
      <c r="B21" s="14"/>
      <c r="C21" s="14" t="s">
        <v>48</v>
      </c>
      <c r="D21" s="3">
        <f>4º!B12</f>
        <v>7</v>
      </c>
      <c r="E21" s="15">
        <v>1</v>
      </c>
      <c r="F21" s="5">
        <f t="shared" si="2"/>
        <v>0.0625</v>
      </c>
      <c r="G21" s="6">
        <f t="shared" si="3"/>
        <v>0.4375</v>
      </c>
      <c r="H21" s="7"/>
    </row>
    <row r="22" spans="1:8" ht="15.75">
      <c r="A22" s="16"/>
      <c r="B22" s="14"/>
      <c r="C22" s="14" t="s">
        <v>47</v>
      </c>
      <c r="D22" s="3">
        <f>4º!B13</f>
        <v>3</v>
      </c>
      <c r="E22" s="15">
        <v>2</v>
      </c>
      <c r="F22" s="5">
        <f t="shared" si="2"/>
        <v>0.125</v>
      </c>
      <c r="G22" s="6">
        <f t="shared" si="3"/>
        <v>0.375</v>
      </c>
      <c r="H22" s="7"/>
    </row>
    <row r="23" spans="1:8" ht="15.75">
      <c r="A23" s="16"/>
      <c r="B23" s="14"/>
      <c r="C23" s="14" t="s">
        <v>49</v>
      </c>
      <c r="D23" s="3">
        <f>4º!B14</f>
        <v>4</v>
      </c>
      <c r="E23" s="15">
        <v>0</v>
      </c>
      <c r="F23" s="5">
        <f t="shared" si="2"/>
        <v>0</v>
      </c>
      <c r="G23" s="6">
        <f t="shared" si="3"/>
        <v>0</v>
      </c>
      <c r="H23" s="7"/>
    </row>
    <row r="24" spans="1:8" ht="15.75">
      <c r="A24" s="16"/>
      <c r="B24" s="14"/>
      <c r="C24" s="14" t="s">
        <v>8</v>
      </c>
      <c r="D24" s="3">
        <f>4º!B15</f>
        <v>5</v>
      </c>
      <c r="E24" s="15">
        <v>0</v>
      </c>
      <c r="F24" s="5">
        <f t="shared" si="2"/>
        <v>0</v>
      </c>
      <c r="G24" s="6">
        <f t="shared" si="3"/>
        <v>0</v>
      </c>
      <c r="H24" s="7"/>
    </row>
    <row r="25" spans="1:8" ht="15.75">
      <c r="A25" s="16"/>
      <c r="B25" s="14"/>
      <c r="C25" s="14" t="s">
        <v>50</v>
      </c>
      <c r="D25" s="3">
        <f>4º!B16</f>
        <v>5</v>
      </c>
      <c r="E25" s="15">
        <v>1</v>
      </c>
      <c r="F25" s="5">
        <f t="shared" si="2"/>
        <v>0.0625</v>
      </c>
      <c r="G25" s="6">
        <f t="shared" si="3"/>
        <v>0.3125</v>
      </c>
      <c r="H25" s="7"/>
    </row>
    <row r="26" spans="1:8" ht="15.75">
      <c r="A26" s="16"/>
      <c r="B26" s="14"/>
      <c r="C26" s="14" t="s">
        <v>51</v>
      </c>
      <c r="D26" s="3">
        <f>4º!B17</f>
        <v>7</v>
      </c>
      <c r="E26" s="15">
        <v>11</v>
      </c>
      <c r="F26" s="5">
        <f t="shared" si="2"/>
        <v>0.6875</v>
      </c>
      <c r="G26" s="6">
        <f t="shared" si="3"/>
        <v>4.8125</v>
      </c>
      <c r="H26" s="7"/>
    </row>
    <row r="27" spans="1:8" ht="15.75">
      <c r="A27" s="16"/>
      <c r="B27" s="14"/>
      <c r="C27" s="14" t="s">
        <v>18</v>
      </c>
      <c r="D27" s="3">
        <f>4º!B18</f>
        <v>6</v>
      </c>
      <c r="E27" s="15">
        <v>0</v>
      </c>
      <c r="F27" s="5">
        <f t="shared" si="2"/>
        <v>0</v>
      </c>
      <c r="G27" s="6">
        <f t="shared" si="3"/>
        <v>0</v>
      </c>
      <c r="H27" s="7"/>
    </row>
    <row r="28" spans="1:8" ht="15.75">
      <c r="A28" s="16"/>
      <c r="B28" s="14"/>
      <c r="C28" s="14" t="s">
        <v>19</v>
      </c>
      <c r="D28" s="3">
        <f>4º!B19</f>
        <v>8</v>
      </c>
      <c r="E28" s="15">
        <v>0</v>
      </c>
      <c r="F28" s="5">
        <f t="shared" si="2"/>
        <v>0</v>
      </c>
      <c r="G28" s="6">
        <f t="shared" si="3"/>
        <v>0</v>
      </c>
      <c r="H28" s="17">
        <f>SUM(G19:G28)</f>
        <v>6.25</v>
      </c>
    </row>
    <row r="29" spans="1:8" ht="15.75">
      <c r="A29" s="83"/>
      <c r="B29" s="83"/>
      <c r="C29" s="83"/>
      <c r="D29" s="83"/>
      <c r="E29" s="83"/>
      <c r="F29" s="83"/>
      <c r="G29" s="83"/>
      <c r="H29" s="7"/>
    </row>
    <row r="30" spans="1:8" ht="15.75">
      <c r="A30" s="18" t="s">
        <v>32</v>
      </c>
      <c r="B30" s="19"/>
      <c r="C30" s="19" t="s">
        <v>7</v>
      </c>
      <c r="D30" s="3">
        <f>4º!B10</f>
        <v>5</v>
      </c>
      <c r="E30" s="20">
        <v>11</v>
      </c>
      <c r="F30" s="5">
        <f>E30*1/SUM(E$30:E$39)</f>
        <v>0.36666666666666664</v>
      </c>
      <c r="G30" s="6">
        <f>D30*F30</f>
        <v>1.8333333333333333</v>
      </c>
      <c r="H30" s="7"/>
    </row>
    <row r="31" spans="1:8" ht="15.75">
      <c r="A31" s="18" t="s">
        <v>33</v>
      </c>
      <c r="B31" s="19"/>
      <c r="C31" s="19" t="s">
        <v>17</v>
      </c>
      <c r="D31" s="3">
        <f>4º!B11</f>
        <v>6</v>
      </c>
      <c r="E31" s="20">
        <v>11</v>
      </c>
      <c r="F31" s="5">
        <f aca="true" t="shared" si="4" ref="F31:F39">E31*1/SUM(E$30:E$39)</f>
        <v>0.36666666666666664</v>
      </c>
      <c r="G31" s="6">
        <f aca="true" t="shared" si="5" ref="G31:G39">D31*F31</f>
        <v>2.1999999999999997</v>
      </c>
      <c r="H31" s="7"/>
    </row>
    <row r="32" spans="1:8" ht="15.75">
      <c r="A32" s="18" t="s">
        <v>34</v>
      </c>
      <c r="B32" s="19"/>
      <c r="C32" s="19" t="s">
        <v>48</v>
      </c>
      <c r="D32" s="3">
        <f>4º!B12</f>
        <v>7</v>
      </c>
      <c r="E32" s="20">
        <v>2</v>
      </c>
      <c r="F32" s="5">
        <f t="shared" si="4"/>
        <v>0.06666666666666667</v>
      </c>
      <c r="G32" s="6">
        <f t="shared" si="5"/>
        <v>0.4666666666666667</v>
      </c>
      <c r="H32" s="7"/>
    </row>
    <row r="33" spans="1:8" ht="15.75">
      <c r="A33" s="18" t="s">
        <v>35</v>
      </c>
      <c r="B33" s="19"/>
      <c r="C33" s="19" t="s">
        <v>47</v>
      </c>
      <c r="D33" s="3">
        <f>4º!B13</f>
        <v>3</v>
      </c>
      <c r="E33" s="20">
        <v>2</v>
      </c>
      <c r="F33" s="5">
        <f t="shared" si="4"/>
        <v>0.06666666666666667</v>
      </c>
      <c r="G33" s="6">
        <f t="shared" si="5"/>
        <v>0.2</v>
      </c>
      <c r="H33" s="7"/>
    </row>
    <row r="34" spans="1:8" ht="15.75">
      <c r="A34" s="50"/>
      <c r="B34" s="19"/>
      <c r="C34" s="19" t="s">
        <v>49</v>
      </c>
      <c r="D34" s="3">
        <f>4º!B14</f>
        <v>4</v>
      </c>
      <c r="E34" s="20">
        <v>0</v>
      </c>
      <c r="F34" s="5">
        <f t="shared" si="4"/>
        <v>0</v>
      </c>
      <c r="G34" s="6">
        <f t="shared" si="5"/>
        <v>0</v>
      </c>
      <c r="H34" s="7"/>
    </row>
    <row r="35" spans="1:8" ht="15.75">
      <c r="A35" s="50"/>
      <c r="B35" s="19"/>
      <c r="C35" s="19" t="s">
        <v>8</v>
      </c>
      <c r="D35" s="3">
        <f>4º!B15</f>
        <v>5</v>
      </c>
      <c r="E35" s="20">
        <v>0</v>
      </c>
      <c r="F35" s="5">
        <f t="shared" si="4"/>
        <v>0</v>
      </c>
      <c r="G35" s="6">
        <f t="shared" si="5"/>
        <v>0</v>
      </c>
      <c r="H35" s="7"/>
    </row>
    <row r="36" spans="1:8" ht="15.75">
      <c r="A36" s="50"/>
      <c r="B36" s="19"/>
      <c r="C36" s="19" t="s">
        <v>50</v>
      </c>
      <c r="D36" s="3">
        <f>4º!B16</f>
        <v>5</v>
      </c>
      <c r="E36" s="20">
        <v>2</v>
      </c>
      <c r="F36" s="5">
        <f t="shared" si="4"/>
        <v>0.06666666666666667</v>
      </c>
      <c r="G36" s="6">
        <f t="shared" si="5"/>
        <v>0.3333333333333333</v>
      </c>
      <c r="H36" s="7"/>
    </row>
    <row r="37" spans="1:8" ht="15.75">
      <c r="A37" s="50"/>
      <c r="B37" s="19"/>
      <c r="C37" s="19" t="s">
        <v>51</v>
      </c>
      <c r="D37" s="3">
        <f>4º!B17</f>
        <v>7</v>
      </c>
      <c r="E37" s="20">
        <v>2</v>
      </c>
      <c r="F37" s="5">
        <f t="shared" si="4"/>
        <v>0.06666666666666667</v>
      </c>
      <c r="G37" s="6">
        <f t="shared" si="5"/>
        <v>0.4666666666666667</v>
      </c>
      <c r="H37" s="7"/>
    </row>
    <row r="38" spans="1:8" ht="15.75">
      <c r="A38" s="50"/>
      <c r="B38" s="19"/>
      <c r="C38" s="19" t="s">
        <v>18</v>
      </c>
      <c r="D38" s="3">
        <f>4º!B18</f>
        <v>6</v>
      </c>
      <c r="E38" s="20">
        <v>0</v>
      </c>
      <c r="F38" s="5">
        <f t="shared" si="4"/>
        <v>0</v>
      </c>
      <c r="G38" s="6">
        <f t="shared" si="5"/>
        <v>0</v>
      </c>
      <c r="H38" s="7"/>
    </row>
    <row r="39" spans="1:8" ht="15">
      <c r="A39" s="19"/>
      <c r="B39" s="19"/>
      <c r="C39" s="19" t="s">
        <v>19</v>
      </c>
      <c r="D39" s="3">
        <f>4º!B19</f>
        <v>8</v>
      </c>
      <c r="E39" s="20">
        <v>0</v>
      </c>
      <c r="F39" s="5">
        <f t="shared" si="4"/>
        <v>0</v>
      </c>
      <c r="G39" s="6">
        <f t="shared" si="5"/>
        <v>0</v>
      </c>
      <c r="H39" s="21">
        <f>SUM(G30:G39)</f>
        <v>5.5</v>
      </c>
    </row>
    <row r="40" spans="1:8" ht="15.75">
      <c r="A40" s="83"/>
      <c r="B40" s="83"/>
      <c r="C40" s="83"/>
      <c r="D40" s="83"/>
      <c r="E40" s="83"/>
      <c r="F40" s="83"/>
      <c r="G40" s="83"/>
      <c r="H40" s="7"/>
    </row>
    <row r="41" spans="1:8" ht="15.75">
      <c r="A41" s="22" t="s">
        <v>36</v>
      </c>
      <c r="B41" s="23"/>
      <c r="C41" s="23" t="s">
        <v>7</v>
      </c>
      <c r="D41" s="3">
        <f>4º!B10</f>
        <v>5</v>
      </c>
      <c r="E41" s="24">
        <v>1</v>
      </c>
      <c r="F41" s="5">
        <f>E41*1/SUM(E$41:E$50)</f>
        <v>0.125</v>
      </c>
      <c r="G41" s="6">
        <f>D41*F41</f>
        <v>0.625</v>
      </c>
      <c r="H41" s="7"/>
    </row>
    <row r="42" spans="1:8" ht="15">
      <c r="A42" s="25" t="s">
        <v>37</v>
      </c>
      <c r="B42" s="23"/>
      <c r="C42" s="23" t="s">
        <v>17</v>
      </c>
      <c r="D42" s="3">
        <f>4º!B11</f>
        <v>6</v>
      </c>
      <c r="E42" s="24">
        <v>0</v>
      </c>
      <c r="F42" s="5">
        <f aca="true" t="shared" si="6" ref="F42:F50">E42*1/SUM(E$41:E$50)</f>
        <v>0</v>
      </c>
      <c r="G42" s="6">
        <f aca="true" t="shared" si="7" ref="G42:G50">D42*F42</f>
        <v>0</v>
      </c>
      <c r="H42" s="7"/>
    </row>
    <row r="43" spans="1:8" ht="15.75">
      <c r="A43" s="22" t="s">
        <v>38</v>
      </c>
      <c r="B43" s="23"/>
      <c r="C43" s="23" t="s">
        <v>48</v>
      </c>
      <c r="D43" s="3">
        <f>4º!B12</f>
        <v>7</v>
      </c>
      <c r="E43" s="24">
        <v>1</v>
      </c>
      <c r="F43" s="5">
        <f t="shared" si="6"/>
        <v>0.125</v>
      </c>
      <c r="G43" s="6">
        <f t="shared" si="7"/>
        <v>0.875</v>
      </c>
      <c r="H43" s="7"/>
    </row>
    <row r="44" spans="1:8" ht="15.75">
      <c r="A44" s="26"/>
      <c r="B44" s="23"/>
      <c r="C44" s="23" t="s">
        <v>47</v>
      </c>
      <c r="D44" s="3">
        <f>4º!B13</f>
        <v>3</v>
      </c>
      <c r="E44" s="24">
        <v>1</v>
      </c>
      <c r="F44" s="5">
        <f t="shared" si="6"/>
        <v>0.125</v>
      </c>
      <c r="G44" s="6">
        <f t="shared" si="7"/>
        <v>0.375</v>
      </c>
      <c r="H44" s="7"/>
    </row>
    <row r="45" spans="1:8" ht="15.75">
      <c r="A45" s="26"/>
      <c r="B45" s="23"/>
      <c r="C45" s="23" t="s">
        <v>49</v>
      </c>
      <c r="D45" s="3">
        <f>4º!B14</f>
        <v>4</v>
      </c>
      <c r="E45" s="24">
        <v>1</v>
      </c>
      <c r="F45" s="5">
        <f t="shared" si="6"/>
        <v>0.125</v>
      </c>
      <c r="G45" s="6">
        <f t="shared" si="7"/>
        <v>0.5</v>
      </c>
      <c r="H45" s="7"/>
    </row>
    <row r="46" spans="1:8" ht="15.75">
      <c r="A46" s="26"/>
      <c r="B46" s="23"/>
      <c r="C46" s="23" t="s">
        <v>8</v>
      </c>
      <c r="D46" s="3">
        <f>4º!B15</f>
        <v>5</v>
      </c>
      <c r="E46" s="24">
        <v>1</v>
      </c>
      <c r="F46" s="5">
        <f t="shared" si="6"/>
        <v>0.125</v>
      </c>
      <c r="G46" s="6">
        <f t="shared" si="7"/>
        <v>0.625</v>
      </c>
      <c r="H46" s="7"/>
    </row>
    <row r="47" spans="1:8" ht="15.75">
      <c r="A47" s="26"/>
      <c r="B47" s="23"/>
      <c r="C47" s="23" t="s">
        <v>50</v>
      </c>
      <c r="D47" s="3">
        <f>4º!B16</f>
        <v>5</v>
      </c>
      <c r="E47" s="24">
        <v>1</v>
      </c>
      <c r="F47" s="5">
        <f t="shared" si="6"/>
        <v>0.125</v>
      </c>
      <c r="G47" s="6">
        <f t="shared" si="7"/>
        <v>0.625</v>
      </c>
      <c r="H47" s="7"/>
    </row>
    <row r="48" spans="1:8" ht="15.75">
      <c r="A48" s="26"/>
      <c r="B48" s="23"/>
      <c r="C48" s="23" t="s">
        <v>51</v>
      </c>
      <c r="D48" s="3">
        <f>4º!B17</f>
        <v>7</v>
      </c>
      <c r="E48" s="24">
        <v>1</v>
      </c>
      <c r="F48" s="5">
        <f t="shared" si="6"/>
        <v>0.125</v>
      </c>
      <c r="G48" s="6">
        <f t="shared" si="7"/>
        <v>0.875</v>
      </c>
      <c r="H48" s="7"/>
    </row>
    <row r="49" spans="1:8" ht="15.75">
      <c r="A49" s="26"/>
      <c r="B49" s="23"/>
      <c r="C49" s="23" t="s">
        <v>18</v>
      </c>
      <c r="D49" s="3">
        <f>4º!B18</f>
        <v>6</v>
      </c>
      <c r="E49" s="24">
        <v>0</v>
      </c>
      <c r="F49" s="5">
        <f t="shared" si="6"/>
        <v>0</v>
      </c>
      <c r="G49" s="6">
        <f t="shared" si="7"/>
        <v>0</v>
      </c>
      <c r="H49" s="7"/>
    </row>
    <row r="50" spans="1:8" ht="15.75">
      <c r="A50" s="26"/>
      <c r="B50" s="23"/>
      <c r="C50" s="23" t="s">
        <v>19</v>
      </c>
      <c r="D50" s="3">
        <f>4º!B19</f>
        <v>8</v>
      </c>
      <c r="E50" s="24">
        <v>1</v>
      </c>
      <c r="F50" s="5">
        <f t="shared" si="6"/>
        <v>0.125</v>
      </c>
      <c r="G50" s="6">
        <f t="shared" si="7"/>
        <v>1</v>
      </c>
      <c r="H50" s="27">
        <f>SUM(G41:G50)</f>
        <v>5.5</v>
      </c>
    </row>
    <row r="51" spans="1:8" ht="15.75">
      <c r="A51" s="83"/>
      <c r="B51" s="83"/>
      <c r="C51" s="83"/>
      <c r="D51" s="83"/>
      <c r="E51" s="83"/>
      <c r="F51" s="83"/>
      <c r="G51" s="83"/>
      <c r="H51" s="7"/>
    </row>
    <row r="52" spans="1:8" ht="15.75">
      <c r="A52" s="28" t="s">
        <v>39</v>
      </c>
      <c r="B52" s="29"/>
      <c r="C52" s="29" t="s">
        <v>7</v>
      </c>
      <c r="D52" s="3">
        <f>4º!B10</f>
        <v>5</v>
      </c>
      <c r="E52" s="30">
        <v>7</v>
      </c>
      <c r="F52" s="5">
        <f>E52*1/SUM(E$52:E$61)</f>
        <v>0.35</v>
      </c>
      <c r="G52" s="6">
        <f>D52*F52</f>
        <v>1.75</v>
      </c>
      <c r="H52" s="7"/>
    </row>
    <row r="53" spans="1:8" ht="15.75">
      <c r="A53" s="28" t="s">
        <v>40</v>
      </c>
      <c r="B53" s="29"/>
      <c r="C53" s="29" t="s">
        <v>17</v>
      </c>
      <c r="D53" s="3">
        <f>4º!B11</f>
        <v>6</v>
      </c>
      <c r="E53" s="30">
        <v>1</v>
      </c>
      <c r="F53" s="5">
        <f aca="true" t="shared" si="8" ref="F53:F61">E53*1/SUM(E$52:E$61)</f>
        <v>0.05</v>
      </c>
      <c r="G53" s="6">
        <f aca="true" t="shared" si="9" ref="G53:G61">D53*F53</f>
        <v>0.30000000000000004</v>
      </c>
      <c r="H53" s="7"/>
    </row>
    <row r="54" spans="1:8" ht="15.75">
      <c r="A54" s="31"/>
      <c r="B54" s="29"/>
      <c r="C54" s="29" t="s">
        <v>48</v>
      </c>
      <c r="D54" s="3">
        <f>4º!B12</f>
        <v>7</v>
      </c>
      <c r="E54" s="30">
        <v>1</v>
      </c>
      <c r="F54" s="5">
        <f t="shared" si="8"/>
        <v>0.05</v>
      </c>
      <c r="G54" s="6">
        <f t="shared" si="9"/>
        <v>0.35000000000000003</v>
      </c>
      <c r="H54" s="7"/>
    </row>
    <row r="55" spans="1:8" ht="15.75">
      <c r="A55" s="31"/>
      <c r="B55" s="29"/>
      <c r="C55" s="29" t="s">
        <v>47</v>
      </c>
      <c r="D55" s="3">
        <f>4º!B13</f>
        <v>3</v>
      </c>
      <c r="E55" s="30">
        <v>1</v>
      </c>
      <c r="F55" s="5">
        <f t="shared" si="8"/>
        <v>0.05</v>
      </c>
      <c r="G55" s="6">
        <f t="shared" si="9"/>
        <v>0.15000000000000002</v>
      </c>
      <c r="H55" s="7"/>
    </row>
    <row r="56" spans="1:8" ht="15.75">
      <c r="A56" s="31"/>
      <c r="B56" s="29"/>
      <c r="C56" s="29" t="s">
        <v>49</v>
      </c>
      <c r="D56" s="3">
        <f>4º!B14</f>
        <v>4</v>
      </c>
      <c r="E56" s="30">
        <v>1</v>
      </c>
      <c r="F56" s="5">
        <f t="shared" si="8"/>
        <v>0.05</v>
      </c>
      <c r="G56" s="6">
        <f t="shared" si="9"/>
        <v>0.2</v>
      </c>
      <c r="H56" s="7"/>
    </row>
    <row r="57" spans="1:8" ht="15.75">
      <c r="A57" s="31"/>
      <c r="B57" s="29"/>
      <c r="C57" s="29" t="s">
        <v>8</v>
      </c>
      <c r="D57" s="3">
        <f>4º!B15</f>
        <v>5</v>
      </c>
      <c r="E57" s="30">
        <v>1</v>
      </c>
      <c r="F57" s="5">
        <f t="shared" si="8"/>
        <v>0.05</v>
      </c>
      <c r="G57" s="6">
        <f t="shared" si="9"/>
        <v>0.25</v>
      </c>
      <c r="H57" s="7"/>
    </row>
    <row r="58" spans="1:8" ht="15.75">
      <c r="A58" s="31"/>
      <c r="B58" s="29"/>
      <c r="C58" s="29" t="s">
        <v>50</v>
      </c>
      <c r="D58" s="3">
        <f>4º!B16</f>
        <v>5</v>
      </c>
      <c r="E58" s="30">
        <v>0</v>
      </c>
      <c r="F58" s="5">
        <f t="shared" si="8"/>
        <v>0</v>
      </c>
      <c r="G58" s="6">
        <f t="shared" si="9"/>
        <v>0</v>
      </c>
      <c r="H58" s="7"/>
    </row>
    <row r="59" spans="1:8" ht="15.75">
      <c r="A59" s="31"/>
      <c r="B59" s="29"/>
      <c r="C59" s="29" t="s">
        <v>51</v>
      </c>
      <c r="D59" s="3">
        <f>4º!B17</f>
        <v>7</v>
      </c>
      <c r="E59" s="30">
        <v>1</v>
      </c>
      <c r="F59" s="5">
        <f t="shared" si="8"/>
        <v>0.05</v>
      </c>
      <c r="G59" s="6">
        <f t="shared" si="9"/>
        <v>0.35000000000000003</v>
      </c>
      <c r="H59" s="7"/>
    </row>
    <row r="60" spans="1:8" ht="15.75">
      <c r="A60" s="31"/>
      <c r="B60" s="29"/>
      <c r="C60" s="29" t="s">
        <v>18</v>
      </c>
      <c r="D60" s="3">
        <f>4º!B18</f>
        <v>6</v>
      </c>
      <c r="E60" s="30">
        <v>7</v>
      </c>
      <c r="F60" s="5">
        <f t="shared" si="8"/>
        <v>0.35</v>
      </c>
      <c r="G60" s="6">
        <f t="shared" si="9"/>
        <v>2.0999999999999996</v>
      </c>
      <c r="H60" s="7"/>
    </row>
    <row r="61" spans="1:8" ht="15.75">
      <c r="A61" s="31"/>
      <c r="B61" s="29"/>
      <c r="C61" s="29" t="s">
        <v>19</v>
      </c>
      <c r="D61" s="3">
        <f>4º!B19</f>
        <v>8</v>
      </c>
      <c r="E61" s="30">
        <v>0</v>
      </c>
      <c r="F61" s="5">
        <f t="shared" si="8"/>
        <v>0</v>
      </c>
      <c r="G61" s="6">
        <f t="shared" si="9"/>
        <v>0</v>
      </c>
      <c r="H61" s="32">
        <f>SUM(G52:G61)</f>
        <v>5.449999999999999</v>
      </c>
    </row>
    <row r="62" spans="1:8" ht="15">
      <c r="A62" s="84"/>
      <c r="B62" s="84"/>
      <c r="C62" s="84"/>
      <c r="D62" s="84"/>
      <c r="E62" s="84"/>
      <c r="F62" s="84"/>
      <c r="G62" s="84"/>
      <c r="H62" s="7"/>
    </row>
    <row r="63" spans="1:8" ht="15.75">
      <c r="A63" s="33" t="s">
        <v>41</v>
      </c>
      <c r="B63" s="34"/>
      <c r="C63" s="34" t="s">
        <v>7</v>
      </c>
      <c r="D63" s="3">
        <f>4º!B10</f>
        <v>5</v>
      </c>
      <c r="E63" s="35">
        <v>10</v>
      </c>
      <c r="F63" s="5">
        <f>E63*1/SUM(E$63:E$72)</f>
        <v>0.4</v>
      </c>
      <c r="G63" s="6">
        <f>D63*F63</f>
        <v>2</v>
      </c>
      <c r="H63" s="7"/>
    </row>
    <row r="64" spans="1:8" ht="15.75">
      <c r="A64" s="33" t="s">
        <v>42</v>
      </c>
      <c r="B64" s="34"/>
      <c r="C64" s="34" t="s">
        <v>17</v>
      </c>
      <c r="D64" s="3">
        <f>4º!B11</f>
        <v>6</v>
      </c>
      <c r="E64" s="35">
        <v>1</v>
      </c>
      <c r="F64" s="5">
        <f aca="true" t="shared" si="10" ref="F64:F72">E64*1/SUM(E$63:E$72)</f>
        <v>0.04</v>
      </c>
      <c r="G64" s="6">
        <f aca="true" t="shared" si="11" ref="G64:G72">D64*F64</f>
        <v>0.24</v>
      </c>
      <c r="H64" s="7"/>
    </row>
    <row r="65" spans="1:8" ht="15.75">
      <c r="A65" s="33"/>
      <c r="B65" s="34"/>
      <c r="C65" s="34" t="s">
        <v>48</v>
      </c>
      <c r="D65" s="3">
        <f>4º!B12</f>
        <v>7</v>
      </c>
      <c r="E65" s="35">
        <v>10</v>
      </c>
      <c r="F65" s="5">
        <f t="shared" si="10"/>
        <v>0.4</v>
      </c>
      <c r="G65" s="6">
        <f t="shared" si="11"/>
        <v>2.8000000000000003</v>
      </c>
      <c r="H65" s="7"/>
    </row>
    <row r="66" spans="1:8" ht="15.75">
      <c r="A66" s="33"/>
      <c r="B66" s="34"/>
      <c r="C66" s="34" t="s">
        <v>47</v>
      </c>
      <c r="D66" s="3">
        <f>4º!B13</f>
        <v>3</v>
      </c>
      <c r="E66" s="35">
        <v>1</v>
      </c>
      <c r="F66" s="5">
        <f t="shared" si="10"/>
        <v>0.04</v>
      </c>
      <c r="G66" s="6">
        <f t="shared" si="11"/>
        <v>0.12</v>
      </c>
      <c r="H66" s="7"/>
    </row>
    <row r="67" spans="1:8" ht="15.75">
      <c r="A67" s="33"/>
      <c r="B67" s="34"/>
      <c r="C67" s="34" t="s">
        <v>49</v>
      </c>
      <c r="D67" s="3">
        <f>4º!B14</f>
        <v>4</v>
      </c>
      <c r="E67" s="35">
        <v>1</v>
      </c>
      <c r="F67" s="5">
        <f t="shared" si="10"/>
        <v>0.04</v>
      </c>
      <c r="G67" s="6">
        <f t="shared" si="11"/>
        <v>0.16</v>
      </c>
      <c r="H67" s="7"/>
    </row>
    <row r="68" spans="1:8" ht="15.75">
      <c r="A68" s="33"/>
      <c r="B68" s="34"/>
      <c r="C68" s="34" t="s">
        <v>8</v>
      </c>
      <c r="D68" s="3">
        <f>4º!B15</f>
        <v>5</v>
      </c>
      <c r="E68" s="35">
        <v>0</v>
      </c>
      <c r="F68" s="5">
        <f t="shared" si="10"/>
        <v>0</v>
      </c>
      <c r="G68" s="6">
        <f t="shared" si="11"/>
        <v>0</v>
      </c>
      <c r="H68" s="7"/>
    </row>
    <row r="69" spans="1:8" ht="15.75">
      <c r="A69" s="33"/>
      <c r="B69" s="34"/>
      <c r="C69" s="34" t="s">
        <v>50</v>
      </c>
      <c r="D69" s="3">
        <f>4º!B16</f>
        <v>5</v>
      </c>
      <c r="E69" s="35">
        <v>1</v>
      </c>
      <c r="F69" s="5">
        <f t="shared" si="10"/>
        <v>0.04</v>
      </c>
      <c r="G69" s="6">
        <f t="shared" si="11"/>
        <v>0.2</v>
      </c>
      <c r="H69" s="7"/>
    </row>
    <row r="70" spans="1:8" ht="15.75">
      <c r="A70" s="33"/>
      <c r="B70" s="34"/>
      <c r="C70" s="34" t="s">
        <v>51</v>
      </c>
      <c r="D70" s="3">
        <f>4º!B17</f>
        <v>7</v>
      </c>
      <c r="E70" s="35">
        <v>1</v>
      </c>
      <c r="F70" s="5">
        <f t="shared" si="10"/>
        <v>0.04</v>
      </c>
      <c r="G70" s="6">
        <f t="shared" si="11"/>
        <v>0.28</v>
      </c>
      <c r="H70" s="7"/>
    </row>
    <row r="71" spans="1:8" ht="15.75">
      <c r="A71" s="33"/>
      <c r="B71" s="34"/>
      <c r="C71" s="34" t="s">
        <v>18</v>
      </c>
      <c r="D71" s="3">
        <f>4º!B18</f>
        <v>6</v>
      </c>
      <c r="E71" s="35">
        <v>0</v>
      </c>
      <c r="F71" s="5">
        <f t="shared" si="10"/>
        <v>0</v>
      </c>
      <c r="G71" s="6">
        <f t="shared" si="11"/>
        <v>0</v>
      </c>
      <c r="H71" s="7"/>
    </row>
    <row r="72" spans="1:8" ht="15.75">
      <c r="A72" s="36"/>
      <c r="B72" s="34"/>
      <c r="C72" s="34" t="s">
        <v>19</v>
      </c>
      <c r="D72" s="3">
        <f>4º!B19</f>
        <v>8</v>
      </c>
      <c r="E72" s="35">
        <v>0</v>
      </c>
      <c r="F72" s="5">
        <f t="shared" si="10"/>
        <v>0</v>
      </c>
      <c r="G72" s="6">
        <f t="shared" si="11"/>
        <v>0</v>
      </c>
      <c r="H72" s="37">
        <f>SUM(G63:G72)</f>
        <v>5.800000000000002</v>
      </c>
    </row>
    <row r="73" spans="1:8" ht="15.75">
      <c r="A73" s="83"/>
      <c r="B73" s="83"/>
      <c r="C73" s="83"/>
      <c r="D73" s="83"/>
      <c r="E73" s="83"/>
      <c r="F73" s="83"/>
      <c r="G73" s="83"/>
      <c r="H73" s="7"/>
    </row>
    <row r="74" spans="1:8" ht="15.75">
      <c r="A74" s="38" t="s">
        <v>43</v>
      </c>
      <c r="B74" s="39"/>
      <c r="C74" s="39" t="s">
        <v>7</v>
      </c>
      <c r="D74" s="3">
        <f>4º!B10</f>
        <v>5</v>
      </c>
      <c r="E74" s="40">
        <v>1</v>
      </c>
      <c r="F74" s="5">
        <f>E74*1/SUM(E$74:E$83)</f>
        <v>0.1111111111111111</v>
      </c>
      <c r="G74" s="6">
        <f>D74*F74</f>
        <v>0.5555555555555556</v>
      </c>
      <c r="H74" s="7"/>
    </row>
    <row r="75" spans="1:8" ht="15.75">
      <c r="A75" s="38" t="s">
        <v>44</v>
      </c>
      <c r="B75" s="39"/>
      <c r="C75" s="39" t="s">
        <v>17</v>
      </c>
      <c r="D75" s="3">
        <f>4º!B11</f>
        <v>6</v>
      </c>
      <c r="E75" s="40">
        <v>1</v>
      </c>
      <c r="F75" s="5">
        <f aca="true" t="shared" si="12" ref="F75:F83">E75*1/SUM(E$74:E$83)</f>
        <v>0.1111111111111111</v>
      </c>
      <c r="G75" s="6">
        <f aca="true" t="shared" si="13" ref="G75:G83">D75*F75</f>
        <v>0.6666666666666666</v>
      </c>
      <c r="H75" s="7"/>
    </row>
    <row r="76" spans="1:8" ht="15.75">
      <c r="A76" s="38"/>
      <c r="B76" s="39"/>
      <c r="C76" s="39" t="s">
        <v>48</v>
      </c>
      <c r="D76" s="3">
        <f>4º!B12</f>
        <v>7</v>
      </c>
      <c r="E76" s="40">
        <v>1</v>
      </c>
      <c r="F76" s="5">
        <f t="shared" si="12"/>
        <v>0.1111111111111111</v>
      </c>
      <c r="G76" s="6">
        <f t="shared" si="13"/>
        <v>0.7777777777777777</v>
      </c>
      <c r="H76" s="7"/>
    </row>
    <row r="77" spans="1:8" ht="15.75">
      <c r="A77" s="38"/>
      <c r="B77" s="39"/>
      <c r="C77" s="39" t="s">
        <v>47</v>
      </c>
      <c r="D77" s="3">
        <f>4º!B13</f>
        <v>3</v>
      </c>
      <c r="E77" s="40">
        <v>1</v>
      </c>
      <c r="F77" s="5">
        <f t="shared" si="12"/>
        <v>0.1111111111111111</v>
      </c>
      <c r="G77" s="6">
        <f t="shared" si="13"/>
        <v>0.3333333333333333</v>
      </c>
      <c r="H77" s="7"/>
    </row>
    <row r="78" spans="1:8" ht="15.75">
      <c r="A78" s="38"/>
      <c r="B78" s="39"/>
      <c r="C78" s="39" t="s">
        <v>49</v>
      </c>
      <c r="D78" s="3">
        <f>4º!B14</f>
        <v>4</v>
      </c>
      <c r="E78" s="40">
        <v>1</v>
      </c>
      <c r="F78" s="5">
        <f t="shared" si="12"/>
        <v>0.1111111111111111</v>
      </c>
      <c r="G78" s="6">
        <f t="shared" si="13"/>
        <v>0.4444444444444444</v>
      </c>
      <c r="H78" s="7"/>
    </row>
    <row r="79" spans="1:8" ht="15.75">
      <c r="A79" s="38"/>
      <c r="B79" s="39"/>
      <c r="C79" s="39" t="s">
        <v>8</v>
      </c>
      <c r="D79" s="3">
        <f>4º!B15</f>
        <v>5</v>
      </c>
      <c r="E79" s="40">
        <v>1</v>
      </c>
      <c r="F79" s="5">
        <f t="shared" si="12"/>
        <v>0.1111111111111111</v>
      </c>
      <c r="G79" s="6">
        <f t="shared" si="13"/>
        <v>0.5555555555555556</v>
      </c>
      <c r="H79" s="7"/>
    </row>
    <row r="80" spans="1:8" ht="15.75">
      <c r="A80" s="38"/>
      <c r="B80" s="39"/>
      <c r="C80" s="39" t="s">
        <v>50</v>
      </c>
      <c r="D80" s="3">
        <f>4º!B16</f>
        <v>5</v>
      </c>
      <c r="E80" s="40">
        <v>1</v>
      </c>
      <c r="F80" s="5">
        <f t="shared" si="12"/>
        <v>0.1111111111111111</v>
      </c>
      <c r="G80" s="6">
        <f t="shared" si="13"/>
        <v>0.5555555555555556</v>
      </c>
      <c r="H80" s="7"/>
    </row>
    <row r="81" spans="1:8" ht="15.75">
      <c r="A81" s="38"/>
      <c r="B81" s="39"/>
      <c r="C81" s="39" t="s">
        <v>51</v>
      </c>
      <c r="D81" s="3">
        <f>4º!B17</f>
        <v>7</v>
      </c>
      <c r="E81" s="40">
        <v>0</v>
      </c>
      <c r="F81" s="5">
        <f t="shared" si="12"/>
        <v>0</v>
      </c>
      <c r="G81" s="6">
        <f t="shared" si="13"/>
        <v>0</v>
      </c>
      <c r="H81" s="7"/>
    </row>
    <row r="82" spans="1:8" ht="15.75">
      <c r="A82" s="38"/>
      <c r="B82" s="39"/>
      <c r="C82" s="39" t="s">
        <v>18</v>
      </c>
      <c r="D82" s="3">
        <f>4º!B18</f>
        <v>6</v>
      </c>
      <c r="E82" s="40">
        <v>1</v>
      </c>
      <c r="F82" s="5">
        <f t="shared" si="12"/>
        <v>0.1111111111111111</v>
      </c>
      <c r="G82" s="6">
        <f t="shared" si="13"/>
        <v>0.6666666666666666</v>
      </c>
      <c r="H82" s="7"/>
    </row>
    <row r="83" spans="1:8" ht="15.75">
      <c r="A83" s="38"/>
      <c r="B83" s="39"/>
      <c r="C83" s="39" t="s">
        <v>19</v>
      </c>
      <c r="D83" s="3">
        <f>4º!B19</f>
        <v>8</v>
      </c>
      <c r="E83" s="40">
        <v>1</v>
      </c>
      <c r="F83" s="5">
        <f t="shared" si="12"/>
        <v>0.1111111111111111</v>
      </c>
      <c r="G83" s="6">
        <f t="shared" si="13"/>
        <v>0.8888888888888888</v>
      </c>
      <c r="H83" s="41">
        <f>SUM(G74:G83)</f>
        <v>5.444444444444445</v>
      </c>
    </row>
    <row r="84" spans="1:8" ht="15.75">
      <c r="A84" s="83"/>
      <c r="B84" s="83"/>
      <c r="C84" s="83"/>
      <c r="D84" s="83"/>
      <c r="E84" s="83"/>
      <c r="F84" s="83"/>
      <c r="G84" s="83"/>
      <c r="H84" s="7"/>
    </row>
    <row r="85" spans="1:8" ht="15">
      <c r="A85" s="42" t="s">
        <v>45</v>
      </c>
      <c r="B85" s="43"/>
      <c r="C85" s="43" t="s">
        <v>7</v>
      </c>
      <c r="D85" s="3">
        <f>4º!B10</f>
        <v>5</v>
      </c>
      <c r="E85" s="44">
        <v>1</v>
      </c>
      <c r="F85" s="5">
        <f>E85*1/SUM(E$85:E$94)</f>
        <v>0.1</v>
      </c>
      <c r="G85" s="6">
        <f>D85*F85</f>
        <v>0.5</v>
      </c>
      <c r="H85" s="7"/>
    </row>
    <row r="86" spans="1:8" ht="15">
      <c r="A86" s="42" t="s">
        <v>46</v>
      </c>
      <c r="B86" s="43"/>
      <c r="C86" s="43" t="s">
        <v>17</v>
      </c>
      <c r="D86" s="3">
        <f>4º!B11</f>
        <v>6</v>
      </c>
      <c r="E86" s="44">
        <v>1</v>
      </c>
      <c r="F86" s="5">
        <f aca="true" t="shared" si="14" ref="F86:F94">E86*1/SUM(E$85:E$94)</f>
        <v>0.1</v>
      </c>
      <c r="G86" s="6">
        <f aca="true" t="shared" si="15" ref="G86:G94">D86*F86</f>
        <v>0.6000000000000001</v>
      </c>
      <c r="H86" s="7"/>
    </row>
    <row r="87" spans="1:8" ht="15">
      <c r="A87" s="45"/>
      <c r="B87" s="43"/>
      <c r="C87" s="43" t="s">
        <v>48</v>
      </c>
      <c r="D87" s="3">
        <f>4º!B12</f>
        <v>7</v>
      </c>
      <c r="E87" s="44">
        <v>1</v>
      </c>
      <c r="F87" s="5">
        <f t="shared" si="14"/>
        <v>0.1</v>
      </c>
      <c r="G87" s="6">
        <f t="shared" si="15"/>
        <v>0.7000000000000001</v>
      </c>
      <c r="H87" s="7"/>
    </row>
    <row r="88" spans="1:8" ht="15">
      <c r="A88" s="45"/>
      <c r="B88" s="43"/>
      <c r="C88" s="43" t="s">
        <v>47</v>
      </c>
      <c r="D88" s="3">
        <f>4º!B13</f>
        <v>3</v>
      </c>
      <c r="E88" s="44">
        <v>1</v>
      </c>
      <c r="F88" s="5">
        <f t="shared" si="14"/>
        <v>0.1</v>
      </c>
      <c r="G88" s="6">
        <f t="shared" si="15"/>
        <v>0.30000000000000004</v>
      </c>
      <c r="H88" s="7"/>
    </row>
    <row r="89" spans="1:8" ht="15">
      <c r="A89" s="45"/>
      <c r="B89" s="43"/>
      <c r="C89" s="43" t="s">
        <v>49</v>
      </c>
      <c r="D89" s="3">
        <f>4º!B14</f>
        <v>4</v>
      </c>
      <c r="E89" s="44">
        <v>1</v>
      </c>
      <c r="F89" s="5">
        <f t="shared" si="14"/>
        <v>0.1</v>
      </c>
      <c r="G89" s="6">
        <f t="shared" si="15"/>
        <v>0.4</v>
      </c>
      <c r="H89" s="7"/>
    </row>
    <row r="90" spans="1:8" ht="15">
      <c r="A90" s="45"/>
      <c r="B90" s="43"/>
      <c r="C90" s="43" t="s">
        <v>8</v>
      </c>
      <c r="D90" s="3">
        <f>4º!B15</f>
        <v>5</v>
      </c>
      <c r="E90" s="44">
        <v>1</v>
      </c>
      <c r="F90" s="5">
        <f t="shared" si="14"/>
        <v>0.1</v>
      </c>
      <c r="G90" s="6">
        <f t="shared" si="15"/>
        <v>0.5</v>
      </c>
      <c r="H90" s="7"/>
    </row>
    <row r="91" spans="1:8" ht="15">
      <c r="A91" s="45"/>
      <c r="B91" s="43"/>
      <c r="C91" s="43" t="s">
        <v>50</v>
      </c>
      <c r="D91" s="3">
        <f>4º!B16</f>
        <v>5</v>
      </c>
      <c r="E91" s="44">
        <v>1</v>
      </c>
      <c r="F91" s="5">
        <f t="shared" si="14"/>
        <v>0.1</v>
      </c>
      <c r="G91" s="6">
        <f t="shared" si="15"/>
        <v>0.5</v>
      </c>
      <c r="H91" s="7"/>
    </row>
    <row r="92" spans="1:8" ht="15">
      <c r="A92" s="45"/>
      <c r="B92" s="43"/>
      <c r="C92" s="43" t="s">
        <v>51</v>
      </c>
      <c r="D92" s="3">
        <f>4º!B17</f>
        <v>7</v>
      </c>
      <c r="E92" s="44">
        <v>1</v>
      </c>
      <c r="F92" s="5">
        <f t="shared" si="14"/>
        <v>0.1</v>
      </c>
      <c r="G92" s="6">
        <f t="shared" si="15"/>
        <v>0.7000000000000001</v>
      </c>
      <c r="H92" s="7"/>
    </row>
    <row r="93" spans="1:8" ht="15">
      <c r="A93" s="45"/>
      <c r="B93" s="43"/>
      <c r="C93" s="43" t="s">
        <v>18</v>
      </c>
      <c r="D93" s="3">
        <f>4º!B18</f>
        <v>6</v>
      </c>
      <c r="E93" s="44">
        <v>1</v>
      </c>
      <c r="F93" s="5">
        <f t="shared" si="14"/>
        <v>0.1</v>
      </c>
      <c r="G93" s="6">
        <f t="shared" si="15"/>
        <v>0.6000000000000001</v>
      </c>
      <c r="H93" s="7"/>
    </row>
    <row r="94" spans="1:8" ht="15">
      <c r="A94" s="46"/>
      <c r="B94" s="47"/>
      <c r="C94" s="43" t="s">
        <v>19</v>
      </c>
      <c r="D94" s="3">
        <f>4º!B19</f>
        <v>8</v>
      </c>
      <c r="E94" s="48">
        <v>1</v>
      </c>
      <c r="F94" s="5">
        <f t="shared" si="14"/>
        <v>0.1</v>
      </c>
      <c r="G94" s="6">
        <f t="shared" si="15"/>
        <v>0.8</v>
      </c>
      <c r="H94" s="49">
        <f>SUM(G85:G94)</f>
        <v>5.6000000000000005</v>
      </c>
    </row>
  </sheetData>
  <sheetProtection password="CA3D" sheet="1" objects="1" scenarios="1"/>
  <mergeCells count="8">
    <mergeCell ref="C3:E3"/>
    <mergeCell ref="A84:G84"/>
    <mergeCell ref="A18:G18"/>
    <mergeCell ref="A29:G29"/>
    <mergeCell ref="A40:G40"/>
    <mergeCell ref="A51:G51"/>
    <mergeCell ref="A62:G62"/>
    <mergeCell ref="A73:G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usuario</cp:lastModifiedBy>
  <dcterms:created xsi:type="dcterms:W3CDTF">2013-06-11T21:54:27Z</dcterms:created>
  <dcterms:modified xsi:type="dcterms:W3CDTF">2013-06-17T09:44:47Z</dcterms:modified>
  <cp:category/>
  <cp:version/>
  <cp:contentType/>
  <cp:contentStatus/>
</cp:coreProperties>
</file>